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3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0">'BS'!$A:$IV</definedName>
  </definedNames>
  <calcPr fullCalcOnLoad="1"/>
</workbook>
</file>

<file path=xl/sharedStrings.xml><?xml version="1.0" encoding="utf-8"?>
<sst xmlns="http://schemas.openxmlformats.org/spreadsheetml/2006/main" count="154" uniqueCount="121">
  <si>
    <t>Cash &amp; bank balances</t>
  </si>
  <si>
    <t>Current Liabilities</t>
  </si>
  <si>
    <t>Deferred taxation</t>
  </si>
  <si>
    <t>Taxation</t>
  </si>
  <si>
    <t>Tax recoverable</t>
  </si>
  <si>
    <t>Finance cost</t>
  </si>
  <si>
    <t>Exceptional Items</t>
  </si>
  <si>
    <t>Administrative expenses</t>
  </si>
  <si>
    <t>Other operating expenses</t>
  </si>
  <si>
    <t>Other operating income</t>
  </si>
  <si>
    <t>ACCUMULATED LOSS</t>
  </si>
  <si>
    <t>DEFERRED AND LONG TERM LIABILITIES</t>
  </si>
  <si>
    <t>REPRESENTED BY:</t>
  </si>
  <si>
    <t>PROPERTY, PLANT AND EQUIPMENT</t>
  </si>
  <si>
    <t>INVESTMENT IN SUBSIDIARY</t>
  </si>
  <si>
    <t>Inventories</t>
  </si>
  <si>
    <t>Trade receivables</t>
  </si>
  <si>
    <t>Other receivables</t>
  </si>
  <si>
    <t>CURRENT ASSETS</t>
  </si>
  <si>
    <t>Deposits with licensed banks</t>
  </si>
  <si>
    <t>Total current assets</t>
  </si>
  <si>
    <t>Trade payables</t>
  </si>
  <si>
    <t>Other payables</t>
  </si>
  <si>
    <t>Term loans</t>
  </si>
  <si>
    <t>Bank borrowings</t>
  </si>
  <si>
    <t>Tax payable</t>
  </si>
  <si>
    <t>Amount due to shareholders</t>
  </si>
  <si>
    <t xml:space="preserve">Finance creditor </t>
  </si>
  <si>
    <t>MINORITY INTEREST</t>
  </si>
  <si>
    <t>QUOTED INVESTMENT</t>
  </si>
  <si>
    <t>Total current liabilities</t>
  </si>
  <si>
    <t>NET CURRENT ASSETS/(LIABILITIES)</t>
  </si>
  <si>
    <t>GOODWIILL ARISING FROM CONSOLIDATION</t>
  </si>
  <si>
    <t>Cost of sales</t>
  </si>
  <si>
    <t>Gross profit</t>
  </si>
  <si>
    <t>Profit/(Loss) before taxation</t>
  </si>
  <si>
    <t>(UNAUDITED)</t>
  </si>
  <si>
    <t>SHARE CAPITAL</t>
  </si>
  <si>
    <t>EXCHANGE FLUCTUATION RESERVE</t>
  </si>
  <si>
    <t>Loan Stocks - RCSLS</t>
  </si>
  <si>
    <t>Loan Stocks - ICULS</t>
  </si>
  <si>
    <t>Revenue</t>
  </si>
  <si>
    <t>Profit/(Loss) from operations</t>
  </si>
  <si>
    <t>Distribution costs</t>
  </si>
  <si>
    <t>KPS CONSORTIUM BERHAD (formerly known as Hai Ming Holdings Bhd)</t>
  </si>
  <si>
    <t>Quarter Ended</t>
  </si>
  <si>
    <t>Year Ended</t>
  </si>
  <si>
    <t>RM</t>
  </si>
  <si>
    <t>CURRENT</t>
  </si>
  <si>
    <t>QUARTER</t>
  </si>
  <si>
    <t>ENDED</t>
  </si>
  <si>
    <t>CUMULATIVE</t>
  </si>
  <si>
    <t>Minority Interest</t>
  </si>
  <si>
    <t xml:space="preserve">Profit/(Loss) for the period </t>
  </si>
  <si>
    <t>Earnings Per Share</t>
  </si>
  <si>
    <t xml:space="preserve"> - Basic (sen)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</si>
  <si>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</si>
  <si>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</si>
  <si>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</si>
  <si>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</si>
  <si>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</si>
  <si>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</si>
  <si>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</si>
  <si>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</si>
  <si>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</si>
  <si>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Currency translation differences</t>
  </si>
  <si>
    <t>CONDENSED CONSOLIDATED CASH FLOW STATEMENT</t>
  </si>
  <si>
    <t>ended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</si>
  <si>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</si>
  <si>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</si>
  <si>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</si>
  <si>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</si>
  <si>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</si>
  <si>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</si>
  <si>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</si>
  <si>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</si>
  <si>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</si>
  <si>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</si>
  <si>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 xml:space="preserve"> - Other investments</t>
  </si>
  <si>
    <t>Net cash flows from investing activities</t>
  </si>
  <si>
    <t>Financing Activities</t>
  </si>
  <si>
    <t xml:space="preserve"> - Bank borrowings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</si>
  <si>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</si>
  <si>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</si>
  <si>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</si>
  <si>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</si>
  <si>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</si>
  <si>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</si>
  <si>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</si>
  <si>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</si>
  <si>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</si>
  <si>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</si>
  <si>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Term Loans</t>
  </si>
  <si>
    <t>PREVIOUS</t>
  </si>
  <si>
    <t>CONDENSED CONSOLIDATED INCOME STATEMENT</t>
  </si>
  <si>
    <t>Profit/(Loss) after finance cost</t>
  </si>
  <si>
    <t>- Diluted (sen)</t>
  </si>
  <si>
    <t>Adjustments for non-cash flow:-</t>
  </si>
  <si>
    <t xml:space="preserve"> - Term loan</t>
  </si>
  <si>
    <t xml:space="preserve"> - Finance creditors</t>
  </si>
  <si>
    <t>Net interest paid</t>
  </si>
  <si>
    <t>Cash &amp; Cash Equivalents at end of period</t>
  </si>
  <si>
    <t>31 Dec 2002</t>
  </si>
  <si>
    <t>3-MONTH</t>
  </si>
  <si>
    <t>Profit before taxation</t>
  </si>
  <si>
    <t>Balance at 1 Jan 2003</t>
  </si>
  <si>
    <t>Report for the period ended 31 December 2002)</t>
  </si>
  <si>
    <t>CONDENSED CONSOLIDATED BALANCE SHEETS AS AT 30 JUNE 2003</t>
  </si>
  <si>
    <t>30 Jun 2003</t>
  </si>
  <si>
    <t>6-MONTH</t>
  </si>
  <si>
    <t>31 Oct  2002</t>
  </si>
  <si>
    <t>FOR THE QUARTER ENDED 30 JUNE 2003</t>
  </si>
  <si>
    <t>6 months</t>
  </si>
  <si>
    <t>SHAREHOLDERS' EQUITY</t>
  </si>
  <si>
    <t>(The Condensed Consolidated Balance Sheets should be read in conjunction with the Annual Financial</t>
  </si>
  <si>
    <t>Net profit for the period</t>
  </si>
  <si>
    <t>Balance at 30 June 2003</t>
  </si>
  <si>
    <t>(The Condensed Consolidated Cashflow Statement should be read in conjunction with the Annual Financial</t>
  </si>
  <si>
    <t>(The Condensed Consolidated Statement Of Changes In Equity should be read in conjunction with the Annual Financial</t>
  </si>
  <si>
    <t>(The Condensed Consolidated Income Statement should be read in conjunction with the Annual Financial</t>
  </si>
  <si>
    <t>FOR THE 6 MONTHS PERIOD ENDED 30 JUNE 2003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</si>
</sst>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9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5" fillId="0" borderId="0" xfId="15" applyNumberFormat="1" applyFont="1" applyAlignment="1" quotePrefix="1">
      <alignment horizontal="center"/>
    </xf>
    <xf numFmtId="173" fontId="3" fillId="0" borderId="4" xfId="15" applyNumberFormat="1" applyFont="1" applyBorder="1" applyAlignment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43" fontId="3" fillId="0" borderId="0" xfId="15" applyFont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NumberFormat="1" applyFont="1" applyAlignment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43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7" fillId="0" borderId="0" xfId="15" applyNumberFormat="1" applyFont="1" applyAlignment="1">
      <alignment horizontal="center"/>
    </xf>
    <xf numFmtId="173" fontId="3" fillId="0" borderId="4" xfId="15" applyNumberFormat="1" applyFont="1" applyFill="1" applyBorder="1" applyAlignment="1">
      <alignment/>
    </xf>
    <xf numFmtId="173" fontId="8" fillId="0" borderId="0" xfId="15" applyNumberFormat="1" applyFont="1" applyFill="1" applyAlignment="1">
      <alignment/>
    </xf>
    <xf numFmtId="173" fontId="8" fillId="0" borderId="0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Alignment="1" quotePrefix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43" fontId="3" fillId="0" borderId="2" xfId="15" applyFont="1" applyBorder="1" applyAlignment="1">
      <alignment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4" xfId="0" applyNumberFormat="1" applyFont="1" applyBorder="1" applyAlignment="1">
      <alignment/>
    </xf>
    <xf numFmtId="0" fontId="3" fillId="0" borderId="0" xfId="0" applyFont="1" applyAlignment="1" quotePrefix="1">
      <alignment/>
    </xf>
    <xf numFmtId="173" fontId="3" fillId="0" borderId="3" xfId="15" applyNumberFormat="1" applyFont="1" applyFill="1" applyBorder="1" applyAlignment="1">
      <alignment/>
    </xf>
    <xf numFmtId="0" fontId="0" fillId="0" borderId="0" xfId="0" applyBorder="1" applyAlignment="1">
      <alignment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  <xf numFmtId="173" fontId="1" fillId="0" borderId="0" xfId="15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workbookViewId="0" topLeftCell="A1">
      <selection activeCell="A1" sqref="A1:G1"/>
    </sheetView>
  </sheetViews>
  <sheetFormatPr defaultColWidth="9.33203125" defaultRowHeight="12.75"/>
  <cols>
    <col min="1" max="1" width="1.83203125" style="3" customWidth="1"/>
    <col min="2" max="2" width="2.33203125" style="3" customWidth="1"/>
    <col min="3" max="3" width="46" style="3" customWidth="1"/>
    <col min="4" max="4" width="18.16015625" style="3" customWidth="1"/>
    <col min="5" max="5" width="3" style="3" customWidth="1"/>
    <col min="6" max="6" width="16.16015625" style="3" bestFit="1" customWidth="1"/>
    <col min="7" max="7" width="25" style="3" customWidth="1"/>
    <col min="8" max="8" width="1.83203125" style="3" customWidth="1"/>
    <col min="9" max="9" width="13.16015625" style="3" bestFit="1" customWidth="1"/>
    <col min="10" max="10" width="12.83203125" style="3" customWidth="1"/>
    <col min="11" max="16384" width="9.33203125" style="3" customWidth="1"/>
  </cols>
  <sheetData>
    <row r="1" spans="1:7" ht="18" customHeight="1">
      <c r="A1" s="47" t="s">
        <v>44</v>
      </c>
      <c r="B1" s="47"/>
      <c r="C1" s="47"/>
      <c r="D1" s="47"/>
      <c r="E1" s="47"/>
      <c r="F1" s="47"/>
      <c r="G1" s="47"/>
    </row>
    <row r="2" spans="1:7" ht="15" customHeight="1">
      <c r="A2" s="48" t="s">
        <v>107</v>
      </c>
      <c r="B2" s="48"/>
      <c r="C2" s="48"/>
      <c r="D2" s="48"/>
      <c r="E2" s="48"/>
      <c r="F2" s="48"/>
      <c r="G2" s="48"/>
    </row>
    <row r="3" spans="1:7" ht="12.75">
      <c r="A3" s="49" t="s">
        <v>36</v>
      </c>
      <c r="B3" s="49"/>
      <c r="C3" s="49"/>
      <c r="D3" s="49"/>
      <c r="E3" s="49"/>
      <c r="F3" s="49"/>
      <c r="G3" s="49"/>
    </row>
    <row r="4" spans="1:7" ht="12.75" customHeight="1">
      <c r="A4" s="13"/>
      <c r="B4" s="13"/>
      <c r="C4" s="13"/>
      <c r="D4" s="13"/>
      <c r="E4" s="13"/>
      <c r="F4" s="13"/>
      <c r="G4" s="13"/>
    </row>
    <row r="5" spans="1:6" ht="12.75" customHeight="1">
      <c r="A5" s="2"/>
      <c r="B5" s="2"/>
      <c r="C5" s="2"/>
      <c r="D5" s="13" t="s">
        <v>45</v>
      </c>
      <c r="F5" s="13" t="s">
        <v>46</v>
      </c>
    </row>
    <row r="6" spans="1:6" ht="12.75" customHeight="1">
      <c r="A6" s="2"/>
      <c r="B6" s="2"/>
      <c r="C6" s="2"/>
      <c r="D6" s="29" t="s">
        <v>108</v>
      </c>
      <c r="E6" s="4"/>
      <c r="F6" s="29" t="s">
        <v>102</v>
      </c>
    </row>
    <row r="7" spans="1:6" ht="12.75" customHeight="1">
      <c r="A7" s="2"/>
      <c r="B7" s="2"/>
      <c r="C7" s="2"/>
      <c r="D7" s="11"/>
      <c r="F7" s="11"/>
    </row>
    <row r="8" spans="1:6" ht="12.75" customHeight="1">
      <c r="A8" s="2"/>
      <c r="B8" s="2"/>
      <c r="C8" s="2"/>
      <c r="D8" s="19" t="s">
        <v>47</v>
      </c>
      <c r="E8" s="4"/>
      <c r="F8" s="19" t="s">
        <v>47</v>
      </c>
    </row>
    <row r="9" spans="1:6" ht="12.75" customHeight="1">
      <c r="A9" s="2"/>
      <c r="B9" s="2"/>
      <c r="C9" s="2"/>
      <c r="D9" s="5"/>
      <c r="F9" s="5"/>
    </row>
    <row r="10" spans="1:6" ht="12.75" customHeight="1">
      <c r="A10" s="2"/>
      <c r="B10" s="2" t="s">
        <v>37</v>
      </c>
      <c r="C10" s="1"/>
      <c r="D10" s="3">
        <v>138352000</v>
      </c>
      <c r="E10" s="6"/>
      <c r="F10" s="3">
        <v>138352000</v>
      </c>
    </row>
    <row r="11" spans="1:6" ht="12.75" customHeight="1">
      <c r="A11" s="2"/>
      <c r="B11" s="2" t="s">
        <v>38</v>
      </c>
      <c r="C11" s="1"/>
      <c r="D11" s="3">
        <v>32350</v>
      </c>
      <c r="E11" s="6"/>
      <c r="F11" s="3">
        <v>47443</v>
      </c>
    </row>
    <row r="12" spans="1:6" ht="12.75" customHeight="1">
      <c r="A12" s="2"/>
      <c r="B12" s="2" t="s">
        <v>10</v>
      </c>
      <c r="C12" s="1"/>
      <c r="D12" s="3">
        <v>-27847465</v>
      </c>
      <c r="E12" s="6"/>
      <c r="F12" s="3">
        <v>-32007007</v>
      </c>
    </row>
    <row r="13" spans="1:6" ht="12.75" customHeight="1">
      <c r="A13" s="2"/>
      <c r="B13" s="2"/>
      <c r="C13" s="1"/>
      <c r="D13" s="8"/>
      <c r="E13" s="6"/>
      <c r="F13" s="8"/>
    </row>
    <row r="14" spans="1:5" ht="12.75" customHeight="1">
      <c r="A14" s="2"/>
      <c r="B14" s="2"/>
      <c r="C14" s="1"/>
      <c r="E14" s="6"/>
    </row>
    <row r="15" spans="1:6" ht="12.75" customHeight="1">
      <c r="A15" s="2"/>
      <c r="B15" s="2" t="s">
        <v>113</v>
      </c>
      <c r="C15" s="1"/>
      <c r="D15" s="3">
        <f>SUM(D10:D13)</f>
        <v>110536885</v>
      </c>
      <c r="E15" s="6"/>
      <c r="F15" s="3">
        <f>SUM(F10:F13)</f>
        <v>106392436</v>
      </c>
    </row>
    <row r="16" spans="1:5" ht="12.75" customHeight="1">
      <c r="A16" s="2"/>
      <c r="B16" s="2"/>
      <c r="C16" s="1"/>
      <c r="E16" s="6"/>
    </row>
    <row r="17" spans="1:6" ht="12.75" customHeight="1">
      <c r="A17" s="2"/>
      <c r="B17" s="2" t="s">
        <v>28</v>
      </c>
      <c r="C17" s="1"/>
      <c r="D17" s="3">
        <v>21539</v>
      </c>
      <c r="E17" s="6"/>
      <c r="F17" s="3">
        <v>16566</v>
      </c>
    </row>
    <row r="18" spans="1:6" ht="12.75" customHeight="1">
      <c r="A18" s="2"/>
      <c r="B18" s="2"/>
      <c r="C18" s="1"/>
      <c r="D18" s="18"/>
      <c r="E18" s="6"/>
      <c r="F18" s="18"/>
    </row>
    <row r="19" spans="1:5" ht="12.75" customHeight="1">
      <c r="A19" s="2"/>
      <c r="B19" s="2" t="s">
        <v>11</v>
      </c>
      <c r="C19" s="1"/>
      <c r="E19" s="6"/>
    </row>
    <row r="20" spans="1:6" ht="12.75" customHeight="1">
      <c r="A20" s="2"/>
      <c r="B20" s="2"/>
      <c r="C20" s="1" t="s">
        <v>92</v>
      </c>
      <c r="D20" s="3">
        <v>4156836</v>
      </c>
      <c r="E20" s="6"/>
      <c r="F20" s="3">
        <v>1738143</v>
      </c>
    </row>
    <row r="21" spans="1:6" ht="12.75" customHeight="1">
      <c r="A21" s="2"/>
      <c r="C21" s="2" t="s">
        <v>27</v>
      </c>
      <c r="D21" s="3">
        <v>241325</v>
      </c>
      <c r="E21" s="6"/>
      <c r="F21" s="3">
        <v>122757</v>
      </c>
    </row>
    <row r="22" spans="1:6" ht="12.75" customHeight="1">
      <c r="A22" s="2"/>
      <c r="C22" s="2" t="s">
        <v>2</v>
      </c>
      <c r="D22" s="3">
        <f>1507055-2</f>
        <v>1507053</v>
      </c>
      <c r="E22" s="6"/>
      <c r="F22" s="3">
        <f>1507055</f>
        <v>1507055</v>
      </c>
    </row>
    <row r="23" spans="1:6" ht="12.75" customHeight="1">
      <c r="A23" s="2"/>
      <c r="C23" s="2" t="s">
        <v>39</v>
      </c>
      <c r="D23" s="3">
        <v>19953000</v>
      </c>
      <c r="E23" s="6"/>
      <c r="F23" s="3">
        <v>19953000</v>
      </c>
    </row>
    <row r="24" spans="1:6" ht="12.75" customHeight="1">
      <c r="A24" s="2"/>
      <c r="C24" s="2" t="s">
        <v>40</v>
      </c>
      <c r="D24" s="3">
        <v>14876000</v>
      </c>
      <c r="E24" s="6"/>
      <c r="F24" s="3">
        <v>14876000</v>
      </c>
    </row>
    <row r="25" spans="1:6" ht="12.75" customHeight="1">
      <c r="A25" s="2"/>
      <c r="B25" s="2"/>
      <c r="C25" s="1"/>
      <c r="D25" s="8"/>
      <c r="E25" s="6"/>
      <c r="F25" s="8"/>
    </row>
    <row r="26" spans="1:6" ht="12.75" customHeight="1" thickBot="1">
      <c r="A26" s="2"/>
      <c r="B26" s="2"/>
      <c r="C26" s="1"/>
      <c r="D26" s="9">
        <f>SUM(D15:D25)</f>
        <v>151292638</v>
      </c>
      <c r="E26" s="6"/>
      <c r="F26" s="9">
        <f>SUM(F15:F25)</f>
        <v>144605957</v>
      </c>
    </row>
    <row r="27" spans="1:5" ht="12.75" customHeight="1" thickTop="1">
      <c r="A27" s="2"/>
      <c r="B27" s="2"/>
      <c r="C27" s="1"/>
      <c r="E27" s="6"/>
    </row>
    <row r="28" spans="1:5" ht="12.75" customHeight="1">
      <c r="A28" s="2"/>
      <c r="B28" s="2" t="s">
        <v>12</v>
      </c>
      <c r="C28" s="1"/>
      <c r="E28" s="6"/>
    </row>
    <row r="29" spans="1:3" ht="12.75" customHeight="1">
      <c r="A29" s="2"/>
      <c r="B29" s="2"/>
      <c r="C29" s="2"/>
    </row>
    <row r="30" spans="1:6" ht="12.75" customHeight="1">
      <c r="A30" s="2"/>
      <c r="B30" s="2" t="s">
        <v>13</v>
      </c>
      <c r="C30" s="2"/>
      <c r="D30" s="3">
        <v>63976291</v>
      </c>
      <c r="F30" s="3">
        <v>66421328</v>
      </c>
    </row>
    <row r="31" spans="1:3" ht="12.75" customHeight="1">
      <c r="A31" s="2"/>
      <c r="B31" s="7"/>
      <c r="C31" s="2"/>
    </row>
    <row r="32" spans="1:6" ht="12.75" customHeight="1">
      <c r="A32" s="2"/>
      <c r="B32" s="2" t="s">
        <v>14</v>
      </c>
      <c r="D32" s="3">
        <v>1</v>
      </c>
      <c r="F32" s="3">
        <v>1</v>
      </c>
    </row>
    <row r="33" spans="1:2" ht="12.75" customHeight="1">
      <c r="A33" s="2"/>
      <c r="B33" s="7"/>
    </row>
    <row r="34" spans="1:6" ht="12.75" customHeight="1">
      <c r="A34" s="2"/>
      <c r="B34" s="2" t="s">
        <v>29</v>
      </c>
      <c r="D34" s="3">
        <v>0</v>
      </c>
      <c r="F34" s="3">
        <v>0</v>
      </c>
    </row>
    <row r="35" spans="1:2" ht="12.75" customHeight="1">
      <c r="A35" s="2"/>
      <c r="B35" s="2"/>
    </row>
    <row r="36" spans="1:6" ht="12.75" customHeight="1">
      <c r="A36" s="2"/>
      <c r="B36" s="2" t="s">
        <v>32</v>
      </c>
      <c r="D36" s="3">
        <v>41216183</v>
      </c>
      <c r="F36" s="3">
        <v>42286733</v>
      </c>
    </row>
    <row r="37" ht="12.75" customHeight="1">
      <c r="A37" s="2"/>
    </row>
    <row r="38" spans="1:3" ht="12.75" customHeight="1">
      <c r="A38" s="2"/>
      <c r="B38" s="2" t="s">
        <v>18</v>
      </c>
      <c r="C38" s="1"/>
    </row>
    <row r="39" spans="1:6" ht="12.75" customHeight="1">
      <c r="A39" s="2"/>
      <c r="B39" s="2"/>
      <c r="C39" s="1" t="s">
        <v>15</v>
      </c>
      <c r="D39" s="3">
        <v>32710246</v>
      </c>
      <c r="F39" s="3">
        <v>29952057</v>
      </c>
    </row>
    <row r="40" spans="1:6" ht="12.75" customHeight="1">
      <c r="A40" s="2"/>
      <c r="B40" s="2"/>
      <c r="C40" s="1" t="s">
        <v>16</v>
      </c>
      <c r="D40" s="3">
        <v>72257382</v>
      </c>
      <c r="F40" s="3">
        <v>66365153</v>
      </c>
    </row>
    <row r="41" spans="1:6" ht="12.75" customHeight="1">
      <c r="A41" s="2"/>
      <c r="B41" s="2"/>
      <c r="C41" s="1" t="s">
        <v>17</v>
      </c>
      <c r="D41" s="3">
        <v>8059288</v>
      </c>
      <c r="F41" s="3">
        <v>6851037</v>
      </c>
    </row>
    <row r="42" spans="1:6" ht="12.75" customHeight="1">
      <c r="A42" s="2"/>
      <c r="B42" s="2"/>
      <c r="C42" s="1" t="s">
        <v>4</v>
      </c>
      <c r="D42" s="3">
        <v>384</v>
      </c>
      <c r="F42" s="3">
        <v>384</v>
      </c>
    </row>
    <row r="43" spans="1:6" ht="12.75" customHeight="1">
      <c r="A43" s="2"/>
      <c r="B43" s="2"/>
      <c r="C43" s="1" t="s">
        <v>19</v>
      </c>
      <c r="D43" s="3">
        <f>25275530+330000</f>
        <v>25605530</v>
      </c>
      <c r="F43" s="3">
        <f>24096383+390000</f>
        <v>24486383</v>
      </c>
    </row>
    <row r="44" spans="1:6" ht="12.75" customHeight="1">
      <c r="A44" s="2"/>
      <c r="B44" s="2"/>
      <c r="C44" s="1" t="s">
        <v>0</v>
      </c>
      <c r="D44" s="3">
        <v>7545339</v>
      </c>
      <c r="F44" s="3">
        <f>3251328</f>
        <v>3251328</v>
      </c>
    </row>
    <row r="45" spans="1:3" ht="12.75" customHeight="1">
      <c r="A45" s="2"/>
      <c r="B45" s="2"/>
      <c r="C45" s="1"/>
    </row>
    <row r="46" spans="1:6" ht="12.75" customHeight="1">
      <c r="A46" s="2"/>
      <c r="B46" s="2"/>
      <c r="C46" s="1" t="s">
        <v>20</v>
      </c>
      <c r="D46" s="10">
        <f>SUM(D38:D45)</f>
        <v>146178169</v>
      </c>
      <c r="F46" s="10">
        <f>SUM(F38:F45)</f>
        <v>130906342</v>
      </c>
    </row>
    <row r="47" spans="1:3" ht="12.75" customHeight="1">
      <c r="A47" s="2"/>
      <c r="B47" s="2"/>
      <c r="C47" s="1"/>
    </row>
    <row r="48" spans="1:3" ht="12.75" customHeight="1">
      <c r="A48" s="2"/>
      <c r="B48" s="2"/>
      <c r="C48" s="1"/>
    </row>
    <row r="49" spans="1:5" ht="12.75" customHeight="1">
      <c r="A49" s="2"/>
      <c r="B49" s="7" t="s">
        <v>1</v>
      </c>
      <c r="C49" s="1"/>
      <c r="E49" s="6"/>
    </row>
    <row r="50" spans="1:6" ht="12.75" customHeight="1">
      <c r="A50" s="2"/>
      <c r="B50" s="2"/>
      <c r="C50" s="1" t="s">
        <v>21</v>
      </c>
      <c r="D50" s="3">
        <v>13448867</v>
      </c>
      <c r="E50" s="6"/>
      <c r="F50" s="3">
        <f>11131207-1</f>
        <v>11131206</v>
      </c>
    </row>
    <row r="51" spans="1:6" ht="12.75" customHeight="1">
      <c r="A51" s="2"/>
      <c r="B51" s="2"/>
      <c r="C51" s="1" t="s">
        <v>22</v>
      </c>
      <c r="D51" s="3">
        <f>4177103+811004-1</f>
        <v>4988106</v>
      </c>
      <c r="E51" s="6"/>
      <c r="F51" s="3">
        <f>5810308+910088-64088</f>
        <v>6656308</v>
      </c>
    </row>
    <row r="52" spans="1:6" ht="12.75" customHeight="1">
      <c r="A52" s="2"/>
      <c r="B52" s="2"/>
      <c r="C52" s="1" t="s">
        <v>26</v>
      </c>
      <c r="D52" s="3">
        <v>2711865</v>
      </c>
      <c r="E52" s="6"/>
      <c r="F52" s="3">
        <v>2711865</v>
      </c>
    </row>
    <row r="53" spans="1:6" ht="12.75" customHeight="1">
      <c r="A53" s="2"/>
      <c r="B53" s="2"/>
      <c r="C53" s="1" t="s">
        <v>23</v>
      </c>
      <c r="D53" s="3">
        <v>2347334</v>
      </c>
      <c r="E53" s="6"/>
      <c r="F53" s="3">
        <v>1534369</v>
      </c>
    </row>
    <row r="54" spans="1:6" ht="12.75" customHeight="1">
      <c r="A54" s="2"/>
      <c r="B54" s="2"/>
      <c r="C54" s="1" t="s">
        <v>24</v>
      </c>
      <c r="D54" s="3">
        <v>67147326</v>
      </c>
      <c r="E54" s="6"/>
      <c r="F54" s="3">
        <v>62547033</v>
      </c>
    </row>
    <row r="55" spans="1:6" ht="12.75" customHeight="1">
      <c r="A55" s="2"/>
      <c r="B55" s="7"/>
      <c r="C55" s="2" t="s">
        <v>25</v>
      </c>
      <c r="D55" s="3">
        <v>9434508</v>
      </c>
      <c r="F55" s="3">
        <v>10427666</v>
      </c>
    </row>
    <row r="56" spans="1:3" ht="12.75" customHeight="1">
      <c r="A56" s="2"/>
      <c r="B56" s="2"/>
      <c r="C56" s="2"/>
    </row>
    <row r="57" spans="1:6" ht="12.75" customHeight="1">
      <c r="A57" s="2"/>
      <c r="B57" s="2"/>
      <c r="C57" s="2" t="s">
        <v>30</v>
      </c>
      <c r="D57" s="10">
        <f>SUM(D50:D56)</f>
        <v>100078006</v>
      </c>
      <c r="F57" s="10">
        <f>SUM(F50:F56)</f>
        <v>95008447</v>
      </c>
    </row>
    <row r="58" spans="1:2" ht="12.75" customHeight="1">
      <c r="A58" s="2"/>
      <c r="B58" s="2"/>
    </row>
    <row r="59" spans="1:6" ht="12.75" customHeight="1">
      <c r="A59" s="2"/>
      <c r="B59" s="2" t="s">
        <v>31</v>
      </c>
      <c r="C59" s="2"/>
      <c r="D59" s="3">
        <f>+D46-D57</f>
        <v>46100163</v>
      </c>
      <c r="F59" s="3">
        <f>+F46-F57</f>
        <v>35897895</v>
      </c>
    </row>
    <row r="60" spans="1:5" ht="12.75" customHeight="1">
      <c r="A60" s="2"/>
      <c r="B60" s="2"/>
      <c r="C60" s="1"/>
      <c r="E60" s="6"/>
    </row>
    <row r="61" spans="1:6" ht="12.75" customHeight="1" thickBot="1">
      <c r="A61" s="2"/>
      <c r="B61" s="2"/>
      <c r="C61" s="1"/>
      <c r="D61" s="12">
        <f>+D30+D32+D34+D36+D59</f>
        <v>151292638</v>
      </c>
      <c r="E61" s="6"/>
      <c r="F61" s="12">
        <f>+F30+F32+F34+F36+F59</f>
        <v>144605957</v>
      </c>
    </row>
    <row r="62" spans="1:6" ht="12.75" customHeight="1" thickTop="1">
      <c r="A62" s="2"/>
      <c r="C62" s="1"/>
      <c r="D62" s="3">
        <f>+D26-D61</f>
        <v>0</v>
      </c>
      <c r="E62" s="6"/>
      <c r="F62" s="3">
        <f>+F26-F61</f>
        <v>0</v>
      </c>
    </row>
    <row r="63" spans="1:5" ht="12.75">
      <c r="A63" s="2"/>
      <c r="B63" s="2"/>
      <c r="C63" s="1"/>
      <c r="E63" s="6"/>
    </row>
    <row r="64" ht="12.75">
      <c r="B64" s="3" t="s">
        <v>114</v>
      </c>
    </row>
    <row r="65" ht="12.75">
      <c r="B65" s="3" t="s">
        <v>106</v>
      </c>
    </row>
    <row r="81" ht="12.75">
      <c r="H81" s="6"/>
    </row>
    <row r="82" ht="12.75">
      <c r="H82" s="6"/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  <row r="95" ht="12.75">
      <c r="H95" s="6"/>
    </row>
    <row r="96" ht="12.75"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5.75" customHeight="1">
      <c r="H104" s="6"/>
    </row>
    <row r="105" ht="12.75">
      <c r="H105" s="6"/>
    </row>
    <row r="106" spans="1:8" ht="12.75">
      <c r="A106" s="14"/>
      <c r="B106" s="15"/>
      <c r="C106" s="15"/>
      <c r="D106" s="6"/>
      <c r="E106" s="1"/>
      <c r="F106" s="6"/>
      <c r="G106" s="6"/>
      <c r="H106" s="6"/>
    </row>
    <row r="107" spans="1:8" ht="12.75">
      <c r="A107" s="14"/>
      <c r="B107" s="15"/>
      <c r="C107" s="15"/>
      <c r="D107" s="6"/>
      <c r="E107" s="1"/>
      <c r="F107" s="6"/>
      <c r="G107" s="6"/>
      <c r="H107" s="6"/>
    </row>
    <row r="108" spans="2:8" ht="12.75">
      <c r="B108" s="15"/>
      <c r="C108" s="15"/>
      <c r="D108" s="1"/>
      <c r="E108" s="1"/>
      <c r="F108" s="6"/>
      <c r="G108" s="6"/>
      <c r="H108" s="6"/>
    </row>
    <row r="109" spans="2:8" ht="12.75">
      <c r="B109" s="15"/>
      <c r="C109" s="15"/>
      <c r="D109" s="1"/>
      <c r="E109" s="1"/>
      <c r="F109" s="6"/>
      <c r="G109" s="6"/>
      <c r="H109" s="6"/>
    </row>
    <row r="110" spans="2:8" ht="12.75">
      <c r="B110" s="15"/>
      <c r="C110" s="15"/>
      <c r="D110" s="1"/>
      <c r="E110" s="1"/>
      <c r="F110" s="6"/>
      <c r="G110" s="6"/>
      <c r="H110" s="6"/>
    </row>
    <row r="111" spans="2:8" ht="12.75">
      <c r="B111" s="15"/>
      <c r="C111" s="15"/>
      <c r="D111" s="1"/>
      <c r="E111" s="1"/>
      <c r="F111" s="6"/>
      <c r="G111" s="6"/>
      <c r="H111" s="6"/>
    </row>
    <row r="112" spans="2:8" ht="12.75">
      <c r="B112" s="15"/>
      <c r="C112" s="15"/>
      <c r="D112" s="1"/>
      <c r="E112" s="1"/>
      <c r="F112" s="6"/>
      <c r="G112" s="6"/>
      <c r="H112" s="6"/>
    </row>
    <row r="113" spans="2:8" ht="12.75">
      <c r="B113" s="15"/>
      <c r="C113" s="15"/>
      <c r="D113" s="1"/>
      <c r="E113" s="1"/>
      <c r="F113" s="6"/>
      <c r="G113" s="6"/>
      <c r="H113" s="6"/>
    </row>
    <row r="114" spans="2:8" ht="12.75">
      <c r="B114" s="15"/>
      <c r="C114" s="15"/>
      <c r="D114" s="1"/>
      <c r="E114" s="1"/>
      <c r="F114" s="6"/>
      <c r="G114" s="6"/>
      <c r="H114" s="6"/>
    </row>
    <row r="115" spans="2:8" ht="12.75">
      <c r="B115" s="15"/>
      <c r="C115" s="15"/>
      <c r="D115" s="1"/>
      <c r="E115" s="1"/>
      <c r="F115" s="6"/>
      <c r="G115" s="6"/>
      <c r="H115" s="6"/>
    </row>
    <row r="116" spans="2:8" ht="12.75">
      <c r="B116" s="15"/>
      <c r="C116" s="15"/>
      <c r="D116" s="1"/>
      <c r="E116" s="1"/>
      <c r="F116" s="6"/>
      <c r="G116" s="6"/>
      <c r="H116" s="6"/>
    </row>
    <row r="117" spans="2:8" ht="12.75">
      <c r="B117" s="15"/>
      <c r="C117" s="15"/>
      <c r="D117" s="1"/>
      <c r="E117" s="1"/>
      <c r="F117" s="6"/>
      <c r="G117" s="6"/>
      <c r="H117" s="6"/>
    </row>
    <row r="118" spans="2:8" ht="12.75">
      <c r="B118" s="15"/>
      <c r="C118" s="15"/>
      <c r="D118" s="1"/>
      <c r="E118" s="1"/>
      <c r="F118" s="6"/>
      <c r="G118" s="6"/>
      <c r="H118" s="6"/>
    </row>
    <row r="119" spans="2:8" ht="12.75">
      <c r="B119" s="16"/>
      <c r="C119" s="16"/>
      <c r="D119" s="6"/>
      <c r="E119" s="6"/>
      <c r="F119" s="6"/>
      <c r="G119" s="6"/>
      <c r="H119" s="6"/>
    </row>
    <row r="120" spans="2:8" ht="12.75">
      <c r="B120" s="16"/>
      <c r="C120" s="16"/>
      <c r="D120" s="6"/>
      <c r="E120" s="6"/>
      <c r="F120" s="6"/>
      <c r="G120" s="6"/>
      <c r="H120" s="6"/>
    </row>
    <row r="121" spans="2:8" ht="12.75">
      <c r="B121" s="16"/>
      <c r="C121" s="16"/>
      <c r="D121" s="6"/>
      <c r="E121" s="6"/>
      <c r="F121" s="6"/>
      <c r="G121" s="6"/>
      <c r="H121" s="6"/>
    </row>
    <row r="122" spans="2:8" ht="12.75">
      <c r="B122" s="16"/>
      <c r="C122" s="16"/>
      <c r="D122" s="6"/>
      <c r="E122" s="6"/>
      <c r="F122" s="6"/>
      <c r="G122" s="6"/>
      <c r="H122" s="6"/>
    </row>
    <row r="123" spans="2:3" ht="12.75">
      <c r="B123" s="16"/>
      <c r="C123" s="16"/>
    </row>
  </sheetData>
  <mergeCells count="3">
    <mergeCell ref="A1:G1"/>
    <mergeCell ref="A2:G2"/>
    <mergeCell ref="A3:G3"/>
  </mergeCells>
  <printOptions horizontalCentered="1"/>
  <pageMargins left="0.75" right="0.75" top="0.75" bottom="0.5" header="0.5" footer="0.5"/>
  <pageSetup fitToHeight="1" fitToWidth="1" horizontalDpi="600" verticalDpi="600" orientation="portrait" paperSize="9" scale="85" r:id="rId1"/>
  <headerFooter alignWithMargins="0">
    <oddFooter>&amp;L&amp;"Arial,Italic"&amp;8@My Doc/&amp;F/&amp;A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workbookViewId="0" topLeftCell="A46">
      <selection activeCell="B61" sqref="B61"/>
    </sheetView>
  </sheetViews>
  <sheetFormatPr defaultColWidth="9.33203125" defaultRowHeight="12.75"/>
  <cols>
    <col min="1" max="1" width="3" style="0" customWidth="1"/>
    <col min="2" max="2" width="31" style="0" customWidth="1"/>
    <col min="3" max="3" width="19.33203125" style="0" customWidth="1"/>
    <col min="4" max="4" width="1.5" style="0" customWidth="1"/>
    <col min="5" max="5" width="18.66015625" style="0" customWidth="1"/>
    <col min="6" max="6" width="1.5" style="0" customWidth="1"/>
    <col min="7" max="7" width="20.16015625" style="0" customWidth="1"/>
    <col min="8" max="8" width="1.5" style="0" customWidth="1"/>
    <col min="9" max="9" width="20.33203125" style="0" customWidth="1"/>
    <col min="11" max="11" width="13.16015625" style="0" customWidth="1"/>
    <col min="12" max="12" width="0.65625" style="0" customWidth="1"/>
    <col min="13" max="13" width="13.33203125" style="0" customWidth="1"/>
    <col min="14" max="14" width="0.82421875" style="0" customWidth="1"/>
    <col min="15" max="15" width="12.33203125" style="0" customWidth="1"/>
    <col min="16" max="16" width="1.0078125" style="0" customWidth="1"/>
    <col min="17" max="17" width="12.5" style="0" customWidth="1"/>
    <col min="18" max="18" width="1.3359375" style="0" customWidth="1"/>
    <col min="19" max="19" width="13.33203125" style="0" customWidth="1"/>
    <col min="20" max="20" width="1.3359375" style="0" customWidth="1"/>
    <col min="21" max="21" width="11.83203125" style="0" customWidth="1"/>
    <col min="22" max="22" width="1.171875" style="0" customWidth="1"/>
    <col min="23" max="23" width="12.16015625" style="0" customWidth="1"/>
    <col min="24" max="24" width="1.0078125" style="0" customWidth="1"/>
    <col min="25" max="25" width="11.83203125" style="0" customWidth="1"/>
  </cols>
  <sheetData>
    <row r="1" ht="18">
      <c r="A1" s="22" t="s">
        <v>44</v>
      </c>
    </row>
    <row r="2" ht="15">
      <c r="A2" s="23" t="s">
        <v>94</v>
      </c>
    </row>
    <row r="3" spans="1:14" ht="15">
      <c r="A3" s="23" t="s">
        <v>111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">
      <c r="A4" s="23" t="s">
        <v>36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3:14" s="21" customFormat="1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3:10" s="21" customFormat="1" ht="12.75">
      <c r="C6" s="14" t="s">
        <v>48</v>
      </c>
      <c r="D6" s="41"/>
      <c r="E6" s="14" t="s">
        <v>93</v>
      </c>
      <c r="F6" s="41"/>
      <c r="G6" s="14" t="s">
        <v>51</v>
      </c>
      <c r="H6" s="41"/>
      <c r="I6" s="14" t="s">
        <v>51</v>
      </c>
      <c r="J6" s="41"/>
    </row>
    <row r="7" spans="3:10" s="21" customFormat="1" ht="12.75">
      <c r="C7" s="14" t="s">
        <v>103</v>
      </c>
      <c r="E7" s="14" t="s">
        <v>103</v>
      </c>
      <c r="F7" s="41"/>
      <c r="G7" s="14" t="s">
        <v>109</v>
      </c>
      <c r="H7" s="41"/>
      <c r="I7" s="14" t="s">
        <v>109</v>
      </c>
      <c r="J7" s="41"/>
    </row>
    <row r="8" spans="3:10" s="21" customFormat="1" ht="12.75">
      <c r="C8" s="14" t="s">
        <v>49</v>
      </c>
      <c r="D8" s="41"/>
      <c r="E8" s="14" t="s">
        <v>49</v>
      </c>
      <c r="F8" s="41"/>
      <c r="G8" s="14" t="s">
        <v>91</v>
      </c>
      <c r="H8" s="41"/>
      <c r="I8" s="14" t="s">
        <v>91</v>
      </c>
      <c r="J8" s="41"/>
    </row>
    <row r="9" spans="3:10" s="21" customFormat="1" ht="12.75">
      <c r="C9" s="14" t="s">
        <v>50</v>
      </c>
      <c r="D9" s="41"/>
      <c r="E9" s="14" t="s">
        <v>50</v>
      </c>
      <c r="F9" s="41"/>
      <c r="G9" s="14" t="s">
        <v>50</v>
      </c>
      <c r="H9" s="41"/>
      <c r="I9" s="14" t="s">
        <v>50</v>
      </c>
      <c r="J9" s="41"/>
    </row>
    <row r="10" spans="3:10" s="21" customFormat="1" ht="12.75">
      <c r="C10" s="37" t="s">
        <v>108</v>
      </c>
      <c r="D10" s="41"/>
      <c r="E10" s="37" t="s">
        <v>110</v>
      </c>
      <c r="F10" s="41"/>
      <c r="G10" s="37" t="s">
        <v>108</v>
      </c>
      <c r="H10" s="41"/>
      <c r="I10" s="37" t="s">
        <v>110</v>
      </c>
      <c r="J10" s="41"/>
    </row>
    <row r="11" spans="3:10" s="21" customFormat="1" ht="12.75">
      <c r="C11" s="41"/>
      <c r="D11" s="41"/>
      <c r="E11" s="41"/>
      <c r="F11" s="41"/>
      <c r="G11" s="41"/>
      <c r="H11" s="41"/>
      <c r="I11" s="41"/>
      <c r="J11" s="41"/>
    </row>
    <row r="12" s="21" customFormat="1" ht="12.75">
      <c r="J12" s="41"/>
    </row>
    <row r="13" spans="3:10" s="21" customFormat="1" ht="12.75">
      <c r="C13" s="42" t="s">
        <v>47</v>
      </c>
      <c r="D13" s="41"/>
      <c r="E13" s="42" t="s">
        <v>47</v>
      </c>
      <c r="F13" s="41"/>
      <c r="G13" s="42" t="s">
        <v>47</v>
      </c>
      <c r="H13" s="41"/>
      <c r="I13" s="42" t="s">
        <v>47</v>
      </c>
      <c r="J13" s="41"/>
    </row>
    <row r="14" spans="3:10" s="21" customFormat="1" ht="12.75">
      <c r="C14" s="41"/>
      <c r="D14" s="41"/>
      <c r="E14" s="41"/>
      <c r="F14" s="41"/>
      <c r="G14" s="41"/>
      <c r="H14" s="41"/>
      <c r="I14" s="41"/>
      <c r="J14" s="41"/>
    </row>
    <row r="15" spans="2:10" s="21" customFormat="1" ht="12.75">
      <c r="B15" s="15" t="s">
        <v>41</v>
      </c>
      <c r="C15" s="2">
        <v>73029243</v>
      </c>
      <c r="D15" s="2"/>
      <c r="E15" s="2">
        <v>26668024</v>
      </c>
      <c r="F15" s="2"/>
      <c r="G15" s="2">
        <v>136085280</v>
      </c>
      <c r="H15" s="2"/>
      <c r="I15" s="2">
        <v>35217161</v>
      </c>
      <c r="J15" s="41"/>
    </row>
    <row r="16" spans="2:10" s="21" customFormat="1" ht="12.75">
      <c r="B16" s="15"/>
      <c r="C16" s="2"/>
      <c r="D16" s="2"/>
      <c r="E16" s="2"/>
      <c r="F16" s="2"/>
      <c r="G16" s="2"/>
      <c r="H16" s="2"/>
      <c r="I16" s="2"/>
      <c r="J16" s="41"/>
    </row>
    <row r="17" spans="2:10" s="21" customFormat="1" ht="12.75">
      <c r="B17" s="15" t="s">
        <v>33</v>
      </c>
      <c r="C17" s="2">
        <v>-64235938</v>
      </c>
      <c r="D17" s="2"/>
      <c r="E17" s="2">
        <v>-22737467</v>
      </c>
      <c r="F17" s="2"/>
      <c r="G17" s="2">
        <v>-118950355</v>
      </c>
      <c r="H17" s="2"/>
      <c r="I17" s="2">
        <v>-29909804</v>
      </c>
      <c r="J17" s="41"/>
    </row>
    <row r="18" spans="2:10" s="21" customFormat="1" ht="12.75">
      <c r="B18" s="15"/>
      <c r="C18" s="2"/>
      <c r="D18" s="2"/>
      <c r="E18" s="2"/>
      <c r="F18" s="2"/>
      <c r="G18" s="2"/>
      <c r="H18" s="2"/>
      <c r="I18" s="2"/>
      <c r="J18" s="41"/>
    </row>
    <row r="19" spans="2:10" s="21" customFormat="1" ht="12.75">
      <c r="B19" s="15"/>
      <c r="C19" s="24"/>
      <c r="D19" s="2"/>
      <c r="E19" s="24"/>
      <c r="F19" s="2"/>
      <c r="G19" s="24"/>
      <c r="H19" s="2"/>
      <c r="I19" s="24"/>
      <c r="J19" s="41"/>
    </row>
    <row r="20" spans="2:10" s="21" customFormat="1" ht="12.75">
      <c r="B20" s="15" t="s">
        <v>34</v>
      </c>
      <c r="C20" s="2">
        <v>8793305</v>
      </c>
      <c r="D20" s="2"/>
      <c r="E20" s="2">
        <v>3930557</v>
      </c>
      <c r="F20" s="2"/>
      <c r="G20" s="2">
        <v>17134925</v>
      </c>
      <c r="H20" s="2"/>
      <c r="I20" s="2">
        <v>5307357</v>
      </c>
      <c r="J20" s="41"/>
    </row>
    <row r="21" spans="2:10" s="21" customFormat="1" ht="12.75">
      <c r="B21" s="16"/>
      <c r="C21" s="2"/>
      <c r="D21" s="2"/>
      <c r="E21" s="2"/>
      <c r="F21" s="2"/>
      <c r="G21" s="2"/>
      <c r="H21" s="2"/>
      <c r="I21" s="2"/>
      <c r="J21" s="41"/>
    </row>
    <row r="22" spans="2:10" s="21" customFormat="1" ht="12.75">
      <c r="B22" s="15"/>
      <c r="C22" s="2"/>
      <c r="D22" s="2"/>
      <c r="E22" s="2"/>
      <c r="F22" s="2"/>
      <c r="G22" s="2"/>
      <c r="H22" s="2"/>
      <c r="I22" s="2"/>
      <c r="J22" s="41"/>
    </row>
    <row r="23" spans="2:10" s="21" customFormat="1" ht="12.75">
      <c r="B23" s="16" t="s">
        <v>9</v>
      </c>
      <c r="C23" s="2">
        <v>1177426</v>
      </c>
      <c r="D23" s="2"/>
      <c r="E23" s="2">
        <v>133987</v>
      </c>
      <c r="F23" s="2"/>
      <c r="G23" s="2">
        <v>1784093</v>
      </c>
      <c r="H23" s="2"/>
      <c r="I23" s="2">
        <v>372531</v>
      </c>
      <c r="J23" s="41"/>
    </row>
    <row r="24" spans="2:10" s="21" customFormat="1" ht="12.75">
      <c r="B24" s="16"/>
      <c r="C24" s="2"/>
      <c r="D24" s="2"/>
      <c r="E24" s="2"/>
      <c r="F24" s="2"/>
      <c r="G24" s="2"/>
      <c r="H24" s="2"/>
      <c r="I24" s="2"/>
      <c r="J24" s="41"/>
    </row>
    <row r="25" spans="2:10" s="21" customFormat="1" ht="12.75">
      <c r="B25" s="15" t="s">
        <v>43</v>
      </c>
      <c r="C25" s="2">
        <v>-954068</v>
      </c>
      <c r="D25" s="2"/>
      <c r="E25" s="2">
        <v>-723627</v>
      </c>
      <c r="F25" s="2"/>
      <c r="G25" s="2">
        <v>-2025800</v>
      </c>
      <c r="H25" s="2"/>
      <c r="I25" s="2">
        <v>-1052516</v>
      </c>
      <c r="J25" s="41"/>
    </row>
    <row r="26" spans="2:10" s="21" customFormat="1" ht="12.75">
      <c r="B26" s="15"/>
      <c r="C26" s="2"/>
      <c r="D26" s="2"/>
      <c r="E26" s="2"/>
      <c r="F26" s="2"/>
      <c r="G26" s="2"/>
      <c r="H26" s="2"/>
      <c r="I26" s="2"/>
      <c r="J26" s="41"/>
    </row>
    <row r="27" spans="2:10" s="21" customFormat="1" ht="12.75">
      <c r="B27" s="15" t="s">
        <v>7</v>
      </c>
      <c r="C27" s="2">
        <v>-3534041</v>
      </c>
      <c r="D27" s="2"/>
      <c r="E27" s="2">
        <v>-1720103</v>
      </c>
      <c r="F27" s="2"/>
      <c r="G27" s="2">
        <v>-7340095</v>
      </c>
      <c r="H27" s="2"/>
      <c r="I27" s="2">
        <v>-2476648</v>
      </c>
      <c r="J27" s="41"/>
    </row>
    <row r="28" spans="2:10" s="21" customFormat="1" ht="12.75">
      <c r="B28" s="17"/>
      <c r="C28" s="2"/>
      <c r="D28" s="2"/>
      <c r="E28" s="2"/>
      <c r="F28" s="2"/>
      <c r="G28" s="2"/>
      <c r="H28" s="2"/>
      <c r="I28" s="2"/>
      <c r="J28" s="41"/>
    </row>
    <row r="29" spans="2:10" s="21" customFormat="1" ht="12.75">
      <c r="B29" s="15" t="s">
        <v>8</v>
      </c>
      <c r="C29" s="2">
        <v>-553166</v>
      </c>
      <c r="D29" s="2"/>
      <c r="E29" s="2">
        <v>-11854</v>
      </c>
      <c r="F29" s="2"/>
      <c r="G29" s="2">
        <v>-568166</v>
      </c>
      <c r="H29" s="2"/>
      <c r="I29" s="2">
        <v>-95696</v>
      </c>
      <c r="J29" s="41"/>
    </row>
    <row r="30" spans="2:10" s="21" customFormat="1" ht="12.75">
      <c r="B30" s="17"/>
      <c r="C30" s="2"/>
      <c r="D30" s="2"/>
      <c r="E30" s="2"/>
      <c r="F30" s="2"/>
      <c r="G30" s="2"/>
      <c r="H30" s="2"/>
      <c r="I30" s="2"/>
      <c r="J30" s="41"/>
    </row>
    <row r="31" spans="2:10" s="21" customFormat="1" ht="12.75">
      <c r="B31" s="17"/>
      <c r="C31" s="24"/>
      <c r="D31" s="2"/>
      <c r="E31" s="24"/>
      <c r="F31" s="2"/>
      <c r="G31" s="24"/>
      <c r="H31" s="2"/>
      <c r="I31" s="24"/>
      <c r="J31" s="41"/>
    </row>
    <row r="32" spans="2:10" s="21" customFormat="1" ht="12.75">
      <c r="B32" s="15" t="s">
        <v>42</v>
      </c>
      <c r="C32" s="2">
        <v>4929456</v>
      </c>
      <c r="D32" s="2"/>
      <c r="E32" s="2">
        <v>1608960</v>
      </c>
      <c r="F32" s="2"/>
      <c r="G32" s="2">
        <v>8984957</v>
      </c>
      <c r="H32" s="2"/>
      <c r="I32" s="2">
        <v>2055028</v>
      </c>
      <c r="J32" s="41"/>
    </row>
    <row r="33" spans="2:10" s="21" customFormat="1" ht="12.75">
      <c r="B33" s="17"/>
      <c r="C33" s="2"/>
      <c r="D33" s="2"/>
      <c r="E33" s="2"/>
      <c r="F33" s="2"/>
      <c r="G33" s="2"/>
      <c r="H33" s="2"/>
      <c r="I33" s="2"/>
      <c r="J33" s="41"/>
    </row>
    <row r="34" spans="2:10" s="21" customFormat="1" ht="12.75">
      <c r="B34" s="17"/>
      <c r="C34" s="2"/>
      <c r="D34" s="2"/>
      <c r="E34" s="2"/>
      <c r="F34" s="2"/>
      <c r="G34" s="2"/>
      <c r="H34" s="2"/>
      <c r="I34" s="2"/>
      <c r="J34" s="41"/>
    </row>
    <row r="35" spans="2:9" s="21" customFormat="1" ht="12.75">
      <c r="B35" s="15" t="s">
        <v>5</v>
      </c>
      <c r="C35" s="2">
        <v>-1185198</v>
      </c>
      <c r="D35" s="2"/>
      <c r="E35" s="2">
        <v>-1228288</v>
      </c>
      <c r="F35" s="3"/>
      <c r="G35" s="2">
        <v>-2332559</v>
      </c>
      <c r="H35" s="3"/>
      <c r="I35" s="2">
        <v>-2270226</v>
      </c>
    </row>
    <row r="36" spans="2:9" s="21" customFormat="1" ht="12.75">
      <c r="B36" s="15"/>
      <c r="C36" s="24"/>
      <c r="D36" s="24"/>
      <c r="E36" s="24"/>
      <c r="F36" s="8"/>
      <c r="G36" s="8"/>
      <c r="H36" s="8"/>
      <c r="I36" s="8"/>
    </row>
    <row r="37" spans="2:9" s="21" customFormat="1" ht="12.75">
      <c r="B37" s="15" t="s">
        <v>95</v>
      </c>
      <c r="C37" s="2">
        <v>3744258</v>
      </c>
      <c r="D37" s="2">
        <v>0</v>
      </c>
      <c r="E37" s="2">
        <v>380672</v>
      </c>
      <c r="F37" s="2">
        <v>0</v>
      </c>
      <c r="G37" s="2">
        <v>6652398</v>
      </c>
      <c r="H37" s="2">
        <v>0</v>
      </c>
      <c r="I37" s="2">
        <v>-215198</v>
      </c>
    </row>
    <row r="38" spans="2:9" s="21" customFormat="1" ht="12.75">
      <c r="B38" s="15"/>
      <c r="C38" s="2"/>
      <c r="D38" s="2"/>
      <c r="E38" s="2"/>
      <c r="F38" s="3"/>
      <c r="G38" s="3"/>
      <c r="H38" s="3"/>
      <c r="I38" s="3"/>
    </row>
    <row r="39" spans="2:9" s="21" customFormat="1" ht="12.75">
      <c r="B39" s="15" t="s">
        <v>6</v>
      </c>
      <c r="C39" s="2">
        <v>0</v>
      </c>
      <c r="D39" s="2"/>
      <c r="E39" s="2">
        <v>4710405</v>
      </c>
      <c r="F39" s="3"/>
      <c r="G39" s="2">
        <v>0</v>
      </c>
      <c r="H39" s="3"/>
      <c r="I39" s="2">
        <v>4710405</v>
      </c>
    </row>
    <row r="40" spans="2:9" s="21" customFormat="1" ht="12.75">
      <c r="B40" s="15"/>
      <c r="C40" s="2"/>
      <c r="D40" s="2"/>
      <c r="E40" s="2"/>
      <c r="F40" s="3"/>
      <c r="G40" s="3"/>
      <c r="H40" s="3"/>
      <c r="I40" s="3"/>
    </row>
    <row r="41" spans="2:9" s="21" customFormat="1" ht="12.75">
      <c r="B41" s="15"/>
      <c r="C41" s="24"/>
      <c r="D41" s="2"/>
      <c r="E41" s="24"/>
      <c r="F41" s="3"/>
      <c r="G41" s="8"/>
      <c r="H41" s="3"/>
      <c r="I41" s="8"/>
    </row>
    <row r="42" spans="2:9" s="21" customFormat="1" ht="12.75">
      <c r="B42" s="15" t="s">
        <v>35</v>
      </c>
      <c r="C42" s="2">
        <v>3744258</v>
      </c>
      <c r="D42" s="2">
        <v>0</v>
      </c>
      <c r="E42" s="2">
        <v>5091077</v>
      </c>
      <c r="F42" s="2">
        <v>0</v>
      </c>
      <c r="G42" s="2">
        <v>6652398</v>
      </c>
      <c r="H42" s="2">
        <v>0</v>
      </c>
      <c r="I42" s="2">
        <v>4495207</v>
      </c>
    </row>
    <row r="43" spans="2:9" s="21" customFormat="1" ht="12.75">
      <c r="B43" s="15"/>
      <c r="C43" s="2"/>
      <c r="D43" s="2"/>
      <c r="E43" s="2"/>
      <c r="F43" s="2"/>
      <c r="G43" s="2"/>
      <c r="H43" s="2"/>
      <c r="I43" s="2"/>
    </row>
    <row r="44" spans="2:9" s="21" customFormat="1" ht="12.75">
      <c r="B44" s="15" t="s">
        <v>3</v>
      </c>
      <c r="C44" s="2">
        <v>-1306650</v>
      </c>
      <c r="D44" s="2"/>
      <c r="E44" s="2">
        <v>-1284998</v>
      </c>
      <c r="F44" s="3"/>
      <c r="G44" s="2">
        <v>-2487883</v>
      </c>
      <c r="H44" s="3"/>
      <c r="I44" s="2">
        <v>-1284998</v>
      </c>
    </row>
    <row r="45" spans="2:9" s="21" customFormat="1" ht="12.75">
      <c r="B45" s="15"/>
      <c r="C45" s="2"/>
      <c r="D45" s="2"/>
      <c r="E45" s="2">
        <v>0</v>
      </c>
      <c r="F45" s="3"/>
      <c r="G45" s="3"/>
      <c r="H45" s="3"/>
      <c r="I45" s="3"/>
    </row>
    <row r="46" spans="2:9" s="21" customFormat="1" ht="12.75">
      <c r="B46" s="15" t="s">
        <v>52</v>
      </c>
      <c r="C46" s="2">
        <v>-4799</v>
      </c>
      <c r="D46" s="2"/>
      <c r="E46" s="2">
        <v>-2558</v>
      </c>
      <c r="F46" s="3"/>
      <c r="G46" s="2">
        <v>-4973</v>
      </c>
      <c r="H46" s="3"/>
      <c r="I46" s="2">
        <v>-2558</v>
      </c>
    </row>
    <row r="47" spans="2:9" s="21" customFormat="1" ht="12.75">
      <c r="B47" s="15"/>
      <c r="C47" s="2"/>
      <c r="D47" s="2"/>
      <c r="E47" s="2"/>
      <c r="F47" s="3"/>
      <c r="G47" s="3"/>
      <c r="H47" s="3"/>
      <c r="I47" s="3"/>
    </row>
    <row r="48" spans="2:9" s="21" customFormat="1" ht="13.5" thickBot="1">
      <c r="B48" s="15" t="s">
        <v>53</v>
      </c>
      <c r="C48" s="31">
        <v>2432809</v>
      </c>
      <c r="D48" s="2"/>
      <c r="E48" s="31">
        <v>3803521</v>
      </c>
      <c r="F48" s="3"/>
      <c r="G48" s="12">
        <v>4159542</v>
      </c>
      <c r="H48" s="3"/>
      <c r="I48" s="12">
        <v>3207651</v>
      </c>
    </row>
    <row r="49" spans="2:9" s="21" customFormat="1" ht="13.5" thickTop="1">
      <c r="B49" s="15"/>
      <c r="C49" s="2"/>
      <c r="D49" s="2"/>
      <c r="E49" s="2"/>
      <c r="F49" s="3"/>
      <c r="G49" s="3"/>
      <c r="H49" s="3"/>
      <c r="I49" s="3"/>
    </row>
    <row r="50" spans="3:17" s="21" customFormat="1" ht="12.75">
      <c r="C50" s="3"/>
      <c r="D50" s="3"/>
      <c r="E50" s="2"/>
      <c r="F50" s="3"/>
      <c r="G50" s="3"/>
      <c r="H50" s="3"/>
      <c r="I50" s="3"/>
      <c r="K50" s="32"/>
      <c r="P50" s="3"/>
      <c r="Q50" s="39"/>
    </row>
    <row r="51" spans="2:16" s="21" customFormat="1" ht="12.75">
      <c r="B51" s="3" t="s">
        <v>54</v>
      </c>
      <c r="C51" s="3"/>
      <c r="D51" s="6"/>
      <c r="E51" s="2"/>
      <c r="F51" s="6"/>
      <c r="G51" s="3"/>
      <c r="H51" s="6"/>
      <c r="I51" s="3"/>
      <c r="K51" s="33"/>
      <c r="P51" s="3"/>
    </row>
    <row r="52" spans="2:16" s="21" customFormat="1" ht="13.5" thickBot="1">
      <c r="B52" s="3" t="s">
        <v>55</v>
      </c>
      <c r="C52" s="25">
        <v>1.7584198276859027</v>
      </c>
      <c r="D52" s="25">
        <v>0</v>
      </c>
      <c r="E52" s="25">
        <v>19.20970202020202</v>
      </c>
      <c r="F52" s="25">
        <v>0</v>
      </c>
      <c r="G52" s="25">
        <v>3.0064921360009254</v>
      </c>
      <c r="H52" s="25">
        <v>0</v>
      </c>
      <c r="I52" s="25">
        <v>16.200257575757576</v>
      </c>
      <c r="K52" s="33"/>
      <c r="P52" s="3"/>
    </row>
    <row r="53" spans="2:16" s="21" customFormat="1" ht="13.5" thickTop="1">
      <c r="B53" s="3"/>
      <c r="C53" s="3"/>
      <c r="D53" s="6"/>
      <c r="E53" s="2"/>
      <c r="F53" s="6"/>
      <c r="G53" s="3"/>
      <c r="H53" s="6"/>
      <c r="I53" s="3"/>
      <c r="K53" s="34"/>
      <c r="P53" s="3"/>
    </row>
    <row r="54" spans="2:16" s="21" customFormat="1" ht="12.75">
      <c r="B54" s="3"/>
      <c r="C54" s="3"/>
      <c r="D54" s="6"/>
      <c r="E54" s="2"/>
      <c r="F54" s="6"/>
      <c r="G54" s="3"/>
      <c r="H54" s="6"/>
      <c r="I54" s="3"/>
      <c r="K54" s="34"/>
      <c r="P54" s="3"/>
    </row>
    <row r="55" spans="2:16" s="21" customFormat="1" ht="13.5" thickBot="1">
      <c r="B55" s="35" t="s">
        <v>96</v>
      </c>
      <c r="C55" s="38">
        <v>1.691161575841198</v>
      </c>
      <c r="D55" s="16" t="e">
        <v>#DIV/0!</v>
      </c>
      <c r="E55" s="38">
        <v>19.20970202020202</v>
      </c>
      <c r="F55" s="16" t="e">
        <v>#DIV/0!</v>
      </c>
      <c r="G55" s="38">
        <v>2.9424992717869953</v>
      </c>
      <c r="H55" s="16" t="e">
        <v>#DIV/0!</v>
      </c>
      <c r="I55" s="38">
        <v>16.200257575757576</v>
      </c>
      <c r="K55" s="34"/>
      <c r="P55" s="3"/>
    </row>
    <row r="56" spans="2:16" s="21" customFormat="1" ht="13.5" thickTop="1">
      <c r="B56" s="3"/>
      <c r="C56" s="3"/>
      <c r="D56" s="3"/>
      <c r="E56" s="2"/>
      <c r="F56" s="3"/>
      <c r="G56" s="3"/>
      <c r="H56" s="3"/>
      <c r="I56" s="3"/>
      <c r="K56" s="34"/>
      <c r="P56" s="3"/>
    </row>
    <row r="57" spans="2:16" s="21" customFormat="1" ht="12.75">
      <c r="B57" s="3"/>
      <c r="C57" s="3"/>
      <c r="D57" s="3"/>
      <c r="E57" s="2"/>
      <c r="F57" s="3"/>
      <c r="G57" s="3"/>
      <c r="H57" s="3"/>
      <c r="I57" s="3"/>
      <c r="K57" s="34"/>
      <c r="P57" s="3"/>
    </row>
    <row r="58" spans="2:16" s="21" customFormat="1" ht="12.75">
      <c r="B58" s="3"/>
      <c r="C58" s="3"/>
      <c r="D58" s="3"/>
      <c r="E58" s="2"/>
      <c r="F58" s="3"/>
      <c r="G58" s="3"/>
      <c r="H58" s="3"/>
      <c r="I58" s="3"/>
      <c r="K58" s="34"/>
      <c r="P58" s="3"/>
    </row>
    <row r="59" spans="2:16" s="21" customFormat="1" ht="12.75">
      <c r="B59" s="3"/>
      <c r="C59" s="3"/>
      <c r="D59" s="3"/>
      <c r="E59" s="2"/>
      <c r="F59" s="3"/>
      <c r="G59" s="3"/>
      <c r="H59" s="3"/>
      <c r="I59" s="3"/>
      <c r="P59" s="3"/>
    </row>
    <row r="60" spans="2:16" s="21" customFormat="1" ht="12.75">
      <c r="B60" s="3" t="s">
        <v>119</v>
      </c>
      <c r="C60" s="3"/>
      <c r="D60" s="3"/>
      <c r="E60" s="2"/>
      <c r="F60" s="3"/>
      <c r="G60" s="3"/>
      <c r="H60" s="3"/>
      <c r="I60" s="3"/>
      <c r="P60" s="3"/>
    </row>
    <row r="61" spans="2:16" s="21" customFormat="1" ht="12.75">
      <c r="B61" s="3" t="s">
        <v>106</v>
      </c>
      <c r="C61" s="3"/>
      <c r="D61" s="3"/>
      <c r="E61" s="2"/>
      <c r="F61" s="3"/>
      <c r="G61" s="3"/>
      <c r="H61" s="3"/>
      <c r="I61" s="3"/>
      <c r="P61" s="3"/>
    </row>
    <row r="62" spans="2:16" s="21" customFormat="1" ht="12.75">
      <c r="B62" s="3"/>
      <c r="C62" s="3"/>
      <c r="D62" s="3"/>
      <c r="E62" s="2"/>
      <c r="F62" s="3"/>
      <c r="G62" s="3"/>
      <c r="H62" s="3"/>
      <c r="I62" s="3"/>
      <c r="P62" s="3"/>
    </row>
    <row r="63" spans="3:16" s="21" customFormat="1" ht="12.75">
      <c r="C63" s="3"/>
      <c r="D63" s="3"/>
      <c r="E63" s="2"/>
      <c r="F63" s="3"/>
      <c r="G63" s="3"/>
      <c r="H63" s="3"/>
      <c r="I63" s="3"/>
      <c r="P63" s="3"/>
    </row>
    <row r="64" spans="3:16" s="21" customFormat="1" ht="12.75">
      <c r="C64" s="3"/>
      <c r="D64" s="3"/>
      <c r="E64" s="2"/>
      <c r="F64" s="3"/>
      <c r="G64" s="3"/>
      <c r="H64" s="3"/>
      <c r="I64" s="3"/>
      <c r="P64" s="3"/>
    </row>
    <row r="65" spans="3:16" s="21" customFormat="1" ht="12.75">
      <c r="C65" s="3"/>
      <c r="D65" s="3"/>
      <c r="E65" s="2"/>
      <c r="F65" s="3"/>
      <c r="G65" s="3"/>
      <c r="H65" s="3"/>
      <c r="I65" s="3"/>
      <c r="P65" s="3"/>
    </row>
    <row r="66" spans="3:16" s="21" customFormat="1" ht="12.75">
      <c r="C66" s="3"/>
      <c r="D66" s="3"/>
      <c r="E66" s="2"/>
      <c r="F66" s="3"/>
      <c r="G66" s="3"/>
      <c r="H66" s="3"/>
      <c r="I66" s="3"/>
      <c r="P66" s="3"/>
    </row>
    <row r="67" spans="3:16" s="21" customFormat="1" ht="12.75">
      <c r="C67" s="3"/>
      <c r="D67" s="3"/>
      <c r="E67" s="2"/>
      <c r="F67" s="3"/>
      <c r="G67" s="3"/>
      <c r="H67" s="3"/>
      <c r="I67" s="3"/>
      <c r="P67" s="3"/>
    </row>
    <row r="68" spans="3:16" s="21" customFormat="1" ht="12.75">
      <c r="C68" s="3"/>
      <c r="D68" s="3"/>
      <c r="E68" s="3"/>
      <c r="F68" s="3"/>
      <c r="G68" s="3"/>
      <c r="H68" s="3"/>
      <c r="I68" s="3"/>
      <c r="P68" s="3"/>
    </row>
    <row r="69" spans="3:16" s="21" customFormat="1" ht="12.75">
      <c r="C69" s="3"/>
      <c r="D69" s="3"/>
      <c r="E69" s="3"/>
      <c r="F69" s="3"/>
      <c r="G69" s="3"/>
      <c r="H69" s="3"/>
      <c r="I69" s="3"/>
      <c r="P69" s="3"/>
    </row>
    <row r="70" s="21" customFormat="1" ht="12.75">
      <c r="P70" s="3"/>
    </row>
    <row r="71" s="21" customFormat="1" ht="12.75">
      <c r="P71" s="3"/>
    </row>
    <row r="72" s="21" customFormat="1" ht="12.75">
      <c r="P72" s="3"/>
    </row>
    <row r="73" s="21" customFormat="1" ht="12.75">
      <c r="P73" s="3"/>
    </row>
    <row r="74" s="21" customFormat="1" ht="12.75">
      <c r="P74" s="3"/>
    </row>
    <row r="75" s="21" customFormat="1" ht="12.75">
      <c r="P75" s="3"/>
    </row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</sheetData>
  <printOptions horizontalCentered="1"/>
  <pageMargins left="0.5" right="0.5" top="1" bottom="1" header="0.5" footer="0.5"/>
  <pageSetup fitToHeight="1" fitToWidth="1" horizontalDpi="600" verticalDpi="600" orientation="portrait" paperSize="9" scale="85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workbookViewId="0" topLeftCell="A1">
      <selection activeCell="B23" sqref="B23"/>
    </sheetView>
  </sheetViews>
  <sheetFormatPr defaultColWidth="9.33203125" defaultRowHeight="12.75"/>
  <cols>
    <col min="1" max="1" width="3" style="0" customWidth="1"/>
    <col min="2" max="2" width="32" style="0" customWidth="1"/>
    <col min="3" max="3" width="15.66015625" style="0" customWidth="1"/>
    <col min="4" max="4" width="3" style="0" customWidth="1"/>
    <col min="5" max="5" width="12.83203125" style="0" customWidth="1"/>
    <col min="6" max="6" width="3" style="0" customWidth="1"/>
    <col min="7" max="7" width="15.83203125" style="0" customWidth="1"/>
    <col min="8" max="8" width="3" style="0" customWidth="1"/>
    <col min="9" max="9" width="14.66015625" style="0" customWidth="1"/>
    <col min="10" max="10" width="3" style="0" customWidth="1"/>
    <col min="11" max="11" width="13.33203125" style="0" customWidth="1"/>
  </cols>
  <sheetData>
    <row r="2" ht="18">
      <c r="A2" s="22" t="s">
        <v>44</v>
      </c>
    </row>
    <row r="3" ht="15">
      <c r="A3" s="23" t="s">
        <v>64</v>
      </c>
    </row>
    <row r="4" ht="15">
      <c r="A4" s="23" t="s">
        <v>120</v>
      </c>
    </row>
    <row r="5" ht="15">
      <c r="A5" s="23" t="s">
        <v>36</v>
      </c>
    </row>
    <row r="6" spans="1:11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0" ht="12.75">
      <c r="A7" s="21"/>
      <c r="B7" s="21"/>
      <c r="C7" s="27" t="s">
        <v>56</v>
      </c>
      <c r="D7" s="27"/>
      <c r="E7" s="27" t="s">
        <v>58</v>
      </c>
      <c r="F7" s="27"/>
      <c r="G7" s="27" t="s">
        <v>61</v>
      </c>
      <c r="H7" s="27"/>
      <c r="I7" s="27" t="s">
        <v>63</v>
      </c>
      <c r="J7" s="27"/>
    </row>
    <row r="8" spans="1:10" ht="12.75">
      <c r="A8" s="21"/>
      <c r="B8" s="21"/>
      <c r="C8" s="27" t="s">
        <v>57</v>
      </c>
      <c r="D8" s="27"/>
      <c r="E8" s="27" t="s">
        <v>59</v>
      </c>
      <c r="F8" s="27"/>
      <c r="G8" s="27" t="s">
        <v>62</v>
      </c>
      <c r="H8" s="27"/>
      <c r="I8" s="27"/>
      <c r="J8" s="27"/>
    </row>
    <row r="9" spans="1:10" ht="12.75">
      <c r="A9" s="21"/>
      <c r="B9" s="21"/>
      <c r="C9" s="27"/>
      <c r="D9" s="27"/>
      <c r="E9" s="27" t="s">
        <v>60</v>
      </c>
      <c r="F9" s="27"/>
      <c r="G9" s="27"/>
      <c r="H9" s="27"/>
      <c r="I9" s="27"/>
      <c r="J9" s="27"/>
    </row>
    <row r="10" spans="1:10" ht="12.75">
      <c r="A10" s="21"/>
      <c r="B10" s="21"/>
      <c r="C10" s="19" t="s">
        <v>47</v>
      </c>
      <c r="D10" s="21"/>
      <c r="E10" s="19" t="s">
        <v>47</v>
      </c>
      <c r="F10" s="21"/>
      <c r="G10" s="19" t="s">
        <v>47</v>
      </c>
      <c r="H10" s="21"/>
      <c r="I10" s="19" t="s">
        <v>47</v>
      </c>
      <c r="J10" s="21"/>
    </row>
    <row r="11" spans="1:10" ht="12.75">
      <c r="A11" s="21"/>
      <c r="B11" s="26"/>
      <c r="C11" s="19"/>
      <c r="D11" s="21"/>
      <c r="E11" s="19"/>
      <c r="F11" s="21"/>
      <c r="G11" s="19"/>
      <c r="H11" s="21"/>
      <c r="I11" s="19"/>
      <c r="J11" s="21"/>
    </row>
    <row r="12" spans="1:10" ht="12.75">
      <c r="A12" s="21"/>
      <c r="B12" s="21"/>
      <c r="C12" s="19"/>
      <c r="D12" s="21"/>
      <c r="E12" s="19"/>
      <c r="F12" s="21"/>
      <c r="G12" s="19"/>
      <c r="H12" s="21"/>
      <c r="I12" s="19"/>
      <c r="J12" s="21"/>
    </row>
    <row r="13" spans="1:10" ht="12.75">
      <c r="A13" s="21"/>
      <c r="B13" s="21"/>
      <c r="C13" s="36"/>
      <c r="D13" s="36"/>
      <c r="E13" s="36"/>
      <c r="F13" s="36"/>
      <c r="G13" s="36"/>
      <c r="H13" s="36"/>
      <c r="I13" s="36"/>
      <c r="J13" s="36"/>
    </row>
    <row r="14" spans="2:10" ht="12.75">
      <c r="B14" s="21" t="s">
        <v>105</v>
      </c>
      <c r="C14" s="3">
        <v>138352000</v>
      </c>
      <c r="D14" s="3"/>
      <c r="E14" s="3">
        <v>47443</v>
      </c>
      <c r="F14" s="3"/>
      <c r="G14" s="3">
        <v>-32007007</v>
      </c>
      <c r="H14" s="3"/>
      <c r="I14" s="3">
        <f>SUM(C14:H14)</f>
        <v>106392436</v>
      </c>
      <c r="J14" s="3"/>
    </row>
    <row r="15" spans="2:10" ht="12.75">
      <c r="B15" s="21"/>
      <c r="C15" s="3"/>
      <c r="D15" s="3"/>
      <c r="E15" s="3"/>
      <c r="F15" s="3"/>
      <c r="G15" s="3"/>
      <c r="H15" s="3"/>
      <c r="I15" s="3"/>
      <c r="J15" s="3"/>
    </row>
    <row r="16" spans="2:10" ht="12.75">
      <c r="B16" s="21" t="s">
        <v>65</v>
      </c>
      <c r="C16" s="3"/>
      <c r="D16" s="3"/>
      <c r="E16" s="3">
        <f>-27723+12631-1</f>
        <v>-15093</v>
      </c>
      <c r="F16" s="3"/>
      <c r="G16" s="3"/>
      <c r="H16" s="3"/>
      <c r="I16" s="3">
        <f>SUM(C16:H16)</f>
        <v>-15093</v>
      </c>
      <c r="J16" s="3"/>
    </row>
    <row r="17" spans="2:10" ht="12.75">
      <c r="B17" s="21"/>
      <c r="C17" s="3"/>
      <c r="D17" s="3"/>
      <c r="E17" s="3"/>
      <c r="F17" s="3"/>
      <c r="G17" s="3"/>
      <c r="H17" s="3"/>
      <c r="I17" s="3"/>
      <c r="J17" s="3"/>
    </row>
    <row r="18" spans="2:10" ht="12.75">
      <c r="B18" s="21" t="s">
        <v>115</v>
      </c>
      <c r="C18" s="3">
        <v>0</v>
      </c>
      <c r="D18" s="3"/>
      <c r="E18" s="3"/>
      <c r="F18" s="3"/>
      <c r="G18" s="3">
        <f>1726733+2432809</f>
        <v>4159542</v>
      </c>
      <c r="H18" s="3"/>
      <c r="I18" s="3">
        <f>SUM(C18:H18)</f>
        <v>4159542</v>
      </c>
      <c r="J18" s="3"/>
    </row>
    <row r="19" spans="2:10" ht="12.75">
      <c r="B19" s="21"/>
      <c r="C19" s="8"/>
      <c r="D19" s="3"/>
      <c r="E19" s="8"/>
      <c r="F19" s="3"/>
      <c r="G19" s="8"/>
      <c r="H19" s="3"/>
      <c r="I19" s="8"/>
      <c r="J19" s="3"/>
    </row>
    <row r="20" spans="2:10" ht="12.75">
      <c r="B20" s="21"/>
      <c r="C20" s="3"/>
      <c r="D20" s="3"/>
      <c r="E20" s="3"/>
      <c r="F20" s="3"/>
      <c r="G20" s="3"/>
      <c r="H20" s="3"/>
      <c r="I20" s="3"/>
      <c r="J20" s="3"/>
    </row>
    <row r="21" spans="2:10" ht="12.75">
      <c r="B21" s="21" t="s">
        <v>116</v>
      </c>
      <c r="C21" s="3">
        <f>SUM(C14:C19)</f>
        <v>138352000</v>
      </c>
      <c r="D21" s="3"/>
      <c r="E21" s="3">
        <f>SUM(E14:E19)</f>
        <v>32350</v>
      </c>
      <c r="F21" s="3"/>
      <c r="G21" s="3">
        <f>SUM(G14:G19)</f>
        <v>-27847465</v>
      </c>
      <c r="H21" s="3"/>
      <c r="I21" s="3">
        <f>SUM(I14:I19)</f>
        <v>110536885</v>
      </c>
      <c r="J21" s="3"/>
    </row>
    <row r="22" spans="2:10" ht="13.5" thickBot="1">
      <c r="B22" s="21"/>
      <c r="C22" s="9"/>
      <c r="D22" s="3"/>
      <c r="E22" s="9"/>
      <c r="F22" s="3"/>
      <c r="G22" s="9"/>
      <c r="H22" s="3"/>
      <c r="I22" s="9"/>
      <c r="J22" s="3"/>
    </row>
    <row r="23" spans="2:10" ht="13.5" thickTop="1">
      <c r="B23" s="21"/>
      <c r="C23" s="3"/>
      <c r="D23" s="3"/>
      <c r="E23" s="3"/>
      <c r="F23" s="3"/>
      <c r="G23" s="3"/>
      <c r="H23" s="3"/>
      <c r="I23" s="3"/>
      <c r="J23" s="3"/>
    </row>
    <row r="24" spans="2:10" ht="12.75">
      <c r="B24" s="21"/>
      <c r="C24" s="3"/>
      <c r="D24" s="3"/>
      <c r="E24" s="3"/>
      <c r="F24" s="3"/>
      <c r="G24" s="3"/>
      <c r="H24" s="3"/>
      <c r="I24" s="3"/>
      <c r="J24" s="3"/>
    </row>
    <row r="25" spans="2:11" ht="12.75">
      <c r="B25" s="21"/>
      <c r="C25" s="3"/>
      <c r="D25" s="3"/>
      <c r="E25" s="3"/>
      <c r="F25" s="3"/>
      <c r="G25" s="6"/>
      <c r="H25" s="3"/>
      <c r="I25" s="3"/>
      <c r="J25" s="3"/>
      <c r="K25" s="3"/>
    </row>
    <row r="26" spans="2:7" ht="12.75">
      <c r="B26" s="3" t="s">
        <v>118</v>
      </c>
      <c r="G26" s="46"/>
    </row>
    <row r="27" spans="2:7" ht="12.75">
      <c r="B27" s="3" t="s">
        <v>106</v>
      </c>
      <c r="G27" s="46"/>
    </row>
    <row r="28" ht="12.75">
      <c r="G28" s="46"/>
    </row>
    <row r="29" ht="12.75">
      <c r="G29" s="46"/>
    </row>
    <row r="30" ht="12.75">
      <c r="G30" s="46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80" r:id="rId1"/>
  <headerFooter alignWithMargins="0">
    <oddFooter>&amp;L&amp;"Arial,Italic"&amp;8@My Doc/&amp;F/&amp;A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workbookViewId="0" topLeftCell="A46">
      <selection activeCell="B49" sqref="B49"/>
    </sheetView>
  </sheetViews>
  <sheetFormatPr defaultColWidth="9.33203125" defaultRowHeight="12.75"/>
  <cols>
    <col min="1" max="1" width="3" style="21" customWidth="1"/>
    <col min="2" max="2" width="59" style="21" customWidth="1"/>
    <col min="3" max="3" width="15.5" style="21" customWidth="1"/>
    <col min="4" max="4" width="16.16015625" style="21" bestFit="1" customWidth="1"/>
    <col min="5" max="5" width="14.5" style="21" customWidth="1"/>
    <col min="6" max="6" width="6.5" style="21" customWidth="1"/>
    <col min="7" max="7" width="4.5" style="21" customWidth="1"/>
    <col min="8" max="16384" width="9.33203125" style="21" customWidth="1"/>
  </cols>
  <sheetData>
    <row r="1" ht="18">
      <c r="A1" s="22" t="s">
        <v>44</v>
      </c>
    </row>
    <row r="2" ht="15">
      <c r="A2" s="23" t="s">
        <v>66</v>
      </c>
    </row>
    <row r="3" ht="15">
      <c r="A3" s="23" t="s">
        <v>111</v>
      </c>
    </row>
    <row r="4" ht="15">
      <c r="A4" s="23"/>
    </row>
    <row r="5" ht="12.75">
      <c r="C5" s="27">
        <v>2003</v>
      </c>
    </row>
    <row r="6" ht="12.75">
      <c r="C6" s="27" t="s">
        <v>112</v>
      </c>
    </row>
    <row r="7" ht="12.75">
      <c r="C7" s="27" t="s">
        <v>67</v>
      </c>
    </row>
    <row r="8" ht="12.75">
      <c r="C8" s="28">
        <v>37802</v>
      </c>
    </row>
    <row r="9" ht="12.75">
      <c r="C9" s="27" t="s">
        <v>47</v>
      </c>
    </row>
    <row r="10" ht="12.75">
      <c r="C10" s="41"/>
    </row>
    <row r="11" spans="2:5" ht="12.75">
      <c r="B11" s="21" t="s">
        <v>104</v>
      </c>
      <c r="C11" s="2">
        <v>6652397</v>
      </c>
      <c r="D11" s="3"/>
      <c r="E11" s="39"/>
    </row>
    <row r="12" spans="3:5" ht="12.75">
      <c r="C12" s="2"/>
      <c r="D12" s="3"/>
      <c r="E12" s="39"/>
    </row>
    <row r="13" spans="2:5" ht="12.75">
      <c r="B13" s="21" t="s">
        <v>97</v>
      </c>
      <c r="C13" s="2"/>
      <c r="D13" s="3"/>
      <c r="E13" s="39"/>
    </row>
    <row r="14" spans="2:5" ht="12.75">
      <c r="B14" s="21" t="s">
        <v>68</v>
      </c>
      <c r="C14" s="2">
        <v>4092183</v>
      </c>
      <c r="D14" s="3"/>
      <c r="E14" s="39"/>
    </row>
    <row r="15" spans="2:5" ht="12.75">
      <c r="B15" s="21" t="s">
        <v>69</v>
      </c>
      <c r="C15" s="2">
        <v>1278937</v>
      </c>
      <c r="D15" s="3"/>
      <c r="E15" s="39"/>
    </row>
    <row r="16" spans="3:5" ht="12.75">
      <c r="C16" s="24">
        <v>0</v>
      </c>
      <c r="D16" s="3"/>
      <c r="E16" s="39"/>
    </row>
    <row r="17" spans="2:5" ht="12.75">
      <c r="B17" s="21" t="s">
        <v>70</v>
      </c>
      <c r="C17" s="2">
        <f>SUM(C11:C16)</f>
        <v>12023517</v>
      </c>
      <c r="D17" s="3"/>
      <c r="E17" s="39"/>
    </row>
    <row r="18" spans="3:5" ht="12.75">
      <c r="C18" s="2"/>
      <c r="D18" s="3"/>
      <c r="E18" s="39"/>
    </row>
    <row r="19" spans="2:5" ht="12.75">
      <c r="B19" s="21" t="s">
        <v>71</v>
      </c>
      <c r="C19" s="2"/>
      <c r="D19" s="3"/>
      <c r="E19" s="39"/>
    </row>
    <row r="20" spans="2:5" ht="12.75">
      <c r="B20" s="21" t="s">
        <v>72</v>
      </c>
      <c r="C20" s="2">
        <v>-9891430</v>
      </c>
      <c r="D20" s="3"/>
      <c r="E20" s="39"/>
    </row>
    <row r="21" spans="2:5" ht="12.75">
      <c r="B21" s="21" t="s">
        <v>73</v>
      </c>
      <c r="C21" s="2">
        <v>604450</v>
      </c>
      <c r="D21" s="3"/>
      <c r="E21" s="39"/>
    </row>
    <row r="22" spans="3:5" ht="12.75">
      <c r="C22" s="24"/>
      <c r="D22" s="3"/>
      <c r="E22" s="39"/>
    </row>
    <row r="23" spans="2:5" ht="12.75">
      <c r="B23" s="21" t="s">
        <v>74</v>
      </c>
      <c r="C23" s="2">
        <f>SUM(C17:C22)</f>
        <v>2736537</v>
      </c>
      <c r="D23" s="3"/>
      <c r="E23" s="39"/>
    </row>
    <row r="24" spans="3:5" ht="12.75">
      <c r="C24" s="2"/>
      <c r="D24" s="3"/>
      <c r="E24" s="39"/>
    </row>
    <row r="25" spans="2:5" ht="12.75">
      <c r="B25" s="21" t="s">
        <v>75</v>
      </c>
      <c r="C25" s="2">
        <v>-3481041</v>
      </c>
      <c r="D25" s="3"/>
      <c r="E25" s="39"/>
    </row>
    <row r="26" spans="2:5" ht="12.75">
      <c r="B26" s="21" t="s">
        <v>100</v>
      </c>
      <c r="C26" s="2">
        <v>-1957418</v>
      </c>
      <c r="D26" s="3"/>
      <c r="E26" s="39"/>
    </row>
    <row r="27" spans="3:5" ht="12.75">
      <c r="C27" s="1"/>
      <c r="D27" s="3"/>
      <c r="E27" s="39"/>
    </row>
    <row r="28" spans="2:5" ht="15.75" customHeight="1">
      <c r="B28" s="21" t="s">
        <v>76</v>
      </c>
      <c r="C28" s="45">
        <f>SUM(C23:C26)</f>
        <v>-2701922</v>
      </c>
      <c r="D28" s="3"/>
      <c r="E28" s="39"/>
    </row>
    <row r="29" spans="3:5" ht="12.75">
      <c r="C29" s="1"/>
      <c r="D29" s="3"/>
      <c r="E29" s="39"/>
    </row>
    <row r="30" spans="2:5" ht="12.75">
      <c r="B30" s="21" t="s">
        <v>77</v>
      </c>
      <c r="C30" s="2"/>
      <c r="D30" s="3"/>
      <c r="E30" s="39"/>
    </row>
    <row r="31" spans="2:5" ht="12.75">
      <c r="B31" s="21" t="s">
        <v>78</v>
      </c>
      <c r="C31" s="2">
        <v>119551</v>
      </c>
      <c r="D31" s="3"/>
      <c r="E31" s="39"/>
    </row>
    <row r="32" spans="3:5" ht="12.75">
      <c r="C32" s="2"/>
      <c r="D32" s="3"/>
      <c r="E32" s="39"/>
    </row>
    <row r="33" spans="2:5" ht="15.75" customHeight="1">
      <c r="B33" s="21" t="s">
        <v>79</v>
      </c>
      <c r="C33" s="45">
        <f>SUM(C31:C31)</f>
        <v>119551</v>
      </c>
      <c r="D33" s="3"/>
      <c r="E33" s="39"/>
    </row>
    <row r="34" spans="3:5" ht="12.75">
      <c r="C34" s="1"/>
      <c r="D34" s="3"/>
      <c r="E34" s="39"/>
    </row>
    <row r="35" spans="3:5" ht="12.75">
      <c r="C35" s="2"/>
      <c r="D35" s="3"/>
      <c r="E35" s="39"/>
    </row>
    <row r="36" spans="2:5" ht="12.75">
      <c r="B36" s="21" t="s">
        <v>80</v>
      </c>
      <c r="C36" s="2"/>
      <c r="D36" s="3"/>
      <c r="E36" s="39"/>
    </row>
    <row r="37" spans="2:5" ht="12.75">
      <c r="B37" s="21" t="s">
        <v>98</v>
      </c>
      <c r="C37" s="2">
        <v>3231658</v>
      </c>
      <c r="D37" s="3"/>
      <c r="E37" s="39"/>
    </row>
    <row r="38" spans="2:5" ht="12.75">
      <c r="B38" s="21" t="s">
        <v>81</v>
      </c>
      <c r="C38" s="2">
        <v>4498693</v>
      </c>
      <c r="D38" s="3"/>
      <c r="E38" s="39"/>
    </row>
    <row r="39" spans="2:5" ht="12.75">
      <c r="B39" s="21" t="s">
        <v>99</v>
      </c>
      <c r="C39" s="2">
        <v>163578</v>
      </c>
      <c r="D39" s="3"/>
      <c r="E39" s="39"/>
    </row>
    <row r="40" spans="2:5" ht="12.75">
      <c r="B40" s="44"/>
      <c r="C40" s="2"/>
      <c r="D40" s="3"/>
      <c r="E40" s="39"/>
    </row>
    <row r="41" spans="2:5" ht="15.75" customHeight="1">
      <c r="B41" s="21" t="s">
        <v>82</v>
      </c>
      <c r="C41" s="45">
        <f>SUM(C37:C40)</f>
        <v>7893929</v>
      </c>
      <c r="D41" s="3"/>
      <c r="E41" s="39"/>
    </row>
    <row r="42" spans="3:5" ht="12.75">
      <c r="C42" s="1"/>
      <c r="D42" s="3"/>
      <c r="E42" s="39"/>
    </row>
    <row r="43" spans="2:5" ht="12.75">
      <c r="B43" s="21" t="s">
        <v>83</v>
      </c>
      <c r="C43" s="2">
        <f>+C28+C33+C41</f>
        <v>5311558</v>
      </c>
      <c r="D43" s="3"/>
      <c r="E43" s="39"/>
    </row>
    <row r="44" spans="3:5" ht="12.75">
      <c r="C44" s="2"/>
      <c r="D44" s="3"/>
      <c r="E44" s="39"/>
    </row>
    <row r="45" spans="2:5" ht="12.75">
      <c r="B45" s="21" t="s">
        <v>84</v>
      </c>
      <c r="C45" s="2">
        <v>25534854</v>
      </c>
      <c r="D45" s="3"/>
      <c r="E45" s="39"/>
    </row>
    <row r="46" spans="3:5" ht="12.75">
      <c r="C46" s="2"/>
      <c r="D46" s="3"/>
      <c r="E46" s="39"/>
    </row>
    <row r="47" spans="2:5" ht="15.75" customHeight="1" thickBot="1">
      <c r="B47" s="21" t="s">
        <v>101</v>
      </c>
      <c r="C47" s="31">
        <f>SUM(C43:C46)</f>
        <v>30846412</v>
      </c>
      <c r="D47" s="3"/>
      <c r="E47" s="39"/>
    </row>
    <row r="48" spans="3:5" ht="13.5" thickTop="1">
      <c r="C48" s="2"/>
      <c r="D48" s="3"/>
      <c r="E48" s="39"/>
    </row>
    <row r="49" spans="3:5" ht="12.75">
      <c r="C49" s="2"/>
      <c r="D49" s="3"/>
      <c r="E49" s="39"/>
    </row>
    <row r="50" spans="2:5" ht="12.75">
      <c r="B50" s="21" t="s">
        <v>85</v>
      </c>
      <c r="C50" s="2"/>
      <c r="D50" s="3"/>
      <c r="E50" s="39"/>
    </row>
    <row r="51" spans="2:5" ht="12.75">
      <c r="B51" s="21" t="s">
        <v>90</v>
      </c>
      <c r="C51" s="3"/>
      <c r="D51" s="3"/>
      <c r="E51" s="39"/>
    </row>
    <row r="52" spans="2:5" ht="12.75">
      <c r="B52" s="21" t="s">
        <v>86</v>
      </c>
      <c r="C52" s="3"/>
      <c r="D52" s="3"/>
      <c r="E52" s="39"/>
    </row>
    <row r="53" spans="3:5" ht="12.75">
      <c r="C53" s="20" t="s">
        <v>108</v>
      </c>
      <c r="D53" s="3"/>
      <c r="E53" s="39"/>
    </row>
    <row r="54" spans="3:5" ht="15">
      <c r="C54" s="30" t="s">
        <v>47</v>
      </c>
      <c r="D54" s="3"/>
      <c r="E54" s="39"/>
    </row>
    <row r="55" spans="2:5" ht="12.75">
      <c r="B55" s="39"/>
      <c r="C55" s="3"/>
      <c r="D55" s="3"/>
      <c r="E55" s="39"/>
    </row>
    <row r="56" spans="2:5" ht="12.75">
      <c r="B56" s="21" t="s">
        <v>88</v>
      </c>
      <c r="C56" s="3">
        <v>-2304457</v>
      </c>
      <c r="D56" s="3"/>
      <c r="E56" s="39"/>
    </row>
    <row r="57" spans="2:5" ht="12.75">
      <c r="B57" s="21" t="s">
        <v>19</v>
      </c>
      <c r="C57" s="3">
        <v>25275530</v>
      </c>
      <c r="D57" s="3"/>
      <c r="E57" s="39"/>
    </row>
    <row r="58" spans="2:5" ht="12.75">
      <c r="B58" s="21" t="s">
        <v>87</v>
      </c>
      <c r="C58" s="3">
        <v>330000</v>
      </c>
      <c r="D58" s="3"/>
      <c r="E58" s="39"/>
    </row>
    <row r="59" spans="3:5" ht="12.75">
      <c r="C59" s="3">
        <v>7545339</v>
      </c>
      <c r="D59" s="3"/>
      <c r="E59" s="39"/>
    </row>
    <row r="60" spans="2:5" ht="15.75" customHeight="1" thickBot="1">
      <c r="B60" s="21" t="s">
        <v>89</v>
      </c>
      <c r="C60" s="43">
        <f>SUM(C56:C59)</f>
        <v>30846412</v>
      </c>
      <c r="D60" s="3"/>
      <c r="E60" s="39"/>
    </row>
    <row r="61" spans="3:5" ht="13.5" thickTop="1">
      <c r="C61" s="39">
        <f>+C47-C60</f>
        <v>0</v>
      </c>
      <c r="D61" s="3"/>
      <c r="E61" s="39"/>
    </row>
    <row r="62" spans="2:4" ht="12.75">
      <c r="B62" s="3" t="s">
        <v>117</v>
      </c>
      <c r="D62" s="3"/>
    </row>
    <row r="63" spans="2:4" ht="12.75">
      <c r="B63" s="3" t="s">
        <v>106</v>
      </c>
      <c r="D63" s="3"/>
    </row>
    <row r="64" spans="2:4" ht="12.75">
      <c r="B64" s="3"/>
      <c r="D64" s="3"/>
    </row>
    <row r="65" spans="2:4" ht="12.75">
      <c r="B65" s="3"/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</sheetData>
  <printOptions horizontalCentered="1" verticalCentered="1"/>
  <pageMargins left="1" right="0.75" top="0.75" bottom="0.75" header="0.5" footer="0.5"/>
  <pageSetup fitToHeight="1" fitToWidth="1" horizontalDpi="600" verticalDpi="600" orientation="portrait" paperSize="9" scale="85" r:id="rId1"/>
  <headerFooter alignWithMargins="0">
    <oddFooter>&amp;L&amp;"Arial,Italic"&amp;8@My Doc/&amp;A/&amp;F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 Ming Holdings Berhad</cp:lastModifiedBy>
  <cp:lastPrinted>2003-08-14T07:21:44Z</cp:lastPrinted>
  <dcterms:created xsi:type="dcterms:W3CDTF">1997-07-14T11:38:51Z</dcterms:created>
  <dcterms:modified xsi:type="dcterms:W3CDTF">2002-11-22T12:01:59Z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